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<sst xmlns="http://schemas.openxmlformats.org/spreadsheetml/2006/main" count="1127" uniqueCount="79">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</sst>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1">
      <pane xSplit="1" topLeftCell="L1" activePane="topRight" state="frozen"/>
      <selection pane="topLeft" activeCell="A1" sqref="A1"/>
      <selection pane="topRight" activeCell="E17" sqref="E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93908.6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39938.2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93908.6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39938.2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33162.9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15810.999999999987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tabSelected="1" zoomScale="75" zoomScaleNormal="75" workbookViewId="0" topLeftCell="A1">
      <pane xSplit="3" ySplit="9" topLeftCell="R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0</v>
      </c>
      <c r="C7" s="73">
        <v>12369.4</v>
      </c>
      <c r="D7" s="46"/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0</v>
      </c>
      <c r="C8" s="41">
        <v>96783.9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84624.49999999999</v>
      </c>
      <c r="C9" s="25">
        <f t="shared" si="0"/>
        <v>39938.19999999998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0</v>
      </c>
      <c r="AG9" s="51">
        <f>AG10+AG15+AG24+AG33+AG47+AG52+AG54+AG61+AG62+AG71+AG72+AG75+AG87+AG80+AG82+AG81+AG69+AG88+AG90+AG89+AG70+AG40+AG91</f>
        <v>124562.7</v>
      </c>
      <c r="AH9" s="50"/>
      <c r="AI9" s="50"/>
    </row>
    <row r="10" spans="1:33" ht="15.75">
      <c r="A10" s="4" t="s">
        <v>4</v>
      </c>
      <c r="B10" s="23">
        <v>4352.9</v>
      </c>
      <c r="C10" s="23">
        <v>2337.8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0</v>
      </c>
      <c r="AG10" s="28">
        <f>B10+C10-AF10</f>
        <v>6690.7</v>
      </c>
    </row>
    <row r="11" spans="1:33" ht="15.75">
      <c r="A11" s="3" t="s">
        <v>5</v>
      </c>
      <c r="B11" s="23">
        <v>3491.8</v>
      </c>
      <c r="C11" s="23">
        <v>595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0</v>
      </c>
      <c r="AG11" s="28">
        <f>B11+C11-AF11</f>
        <v>4086.8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0</v>
      </c>
      <c r="AG12" s="28">
        <f>B12+C12-AF12</f>
        <v>623.1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633.1999999999995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0</v>
      </c>
      <c r="AG14" s="28">
        <f>AG10-AG11-AG12-AG13</f>
        <v>1980.7999999999997</v>
      </c>
    </row>
    <row r="15" spans="1:33" ht="15" customHeight="1">
      <c r="A15" s="4" t="s">
        <v>6</v>
      </c>
      <c r="B15" s="23">
        <v>31060.4</v>
      </c>
      <c r="C15" s="23">
        <v>14416.2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0</v>
      </c>
      <c r="AG15" s="28">
        <f aca="true" t="shared" si="3" ref="AG15:AG31">B15+C15-AF15</f>
        <v>45476.600000000006</v>
      </c>
    </row>
    <row r="16" spans="1:34" s="71" customFormat="1" ht="15" customHeight="1">
      <c r="A16" s="66" t="s">
        <v>55</v>
      </c>
      <c r="B16" s="67">
        <v>13152.9</v>
      </c>
      <c r="C16" s="67">
        <v>6076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0</v>
      </c>
      <c r="AG16" s="72">
        <f t="shared" si="3"/>
        <v>19228.9</v>
      </c>
      <c r="AH16" s="78"/>
    </row>
    <row r="17" spans="1:34" ht="15.75">
      <c r="A17" s="3" t="s">
        <v>5</v>
      </c>
      <c r="B17" s="23">
        <v>25274.4</v>
      </c>
      <c r="C17" s="23">
        <v>3570.5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28844.9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26.3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0</v>
      </c>
      <c r="AG19" s="28">
        <f t="shared" si="3"/>
        <v>4611.3</v>
      </c>
    </row>
    <row r="20" spans="1:33" ht="15.75">
      <c r="A20" s="3" t="s">
        <v>2</v>
      </c>
      <c r="B20" s="23">
        <v>3456.6</v>
      </c>
      <c r="C20" s="23">
        <v>7290.2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0</v>
      </c>
      <c r="AG20" s="28">
        <f t="shared" si="3"/>
        <v>10746.8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61.2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135.19999999999973</v>
      </c>
      <c r="C23" s="23">
        <f t="shared" si="4"/>
        <v>1050.900000000001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0</v>
      </c>
      <c r="AG23" s="28">
        <f t="shared" si="3"/>
        <v>1186.1000000000008</v>
      </c>
    </row>
    <row r="24" spans="1:33" ht="15" customHeight="1">
      <c r="A24" s="4" t="s">
        <v>7</v>
      </c>
      <c r="B24" s="23">
        <v>21283.3</v>
      </c>
      <c r="C24" s="23">
        <v>5331.8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0</v>
      </c>
      <c r="AG24" s="28">
        <f t="shared" si="3"/>
        <v>26615.1</v>
      </c>
    </row>
    <row r="25" spans="1:34" s="71" customFormat="1" ht="15" customHeight="1">
      <c r="A25" s="66" t="s">
        <v>56</v>
      </c>
      <c r="B25" s="67">
        <v>17044.6</v>
      </c>
      <c r="C25" s="67">
        <v>2181.1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0</v>
      </c>
      <c r="AG25" s="72">
        <f t="shared" si="3"/>
        <v>19225.699999999997</v>
      </c>
      <c r="AH25" s="78"/>
    </row>
    <row r="26" spans="1:34" ht="15.75">
      <c r="A26" s="3" t="s">
        <v>5</v>
      </c>
      <c r="B26" s="23">
        <v>18203.2</v>
      </c>
      <c r="C26" s="23">
        <v>2450.7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20653.9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0</v>
      </c>
      <c r="AG27" s="28">
        <f t="shared" si="3"/>
        <v>2620.6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0</v>
      </c>
      <c r="AG28" s="28">
        <f t="shared" si="3"/>
        <v>298.2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0</v>
      </c>
      <c r="AG29" s="28">
        <f t="shared" si="3"/>
        <v>1449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172.10000000000002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0</v>
      </c>
      <c r="AG32" s="28">
        <f>AG24-AG26-AG27-AG28-AG29-AG30-AG31</f>
        <v>1421.2999999999975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1985.1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187.4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86.6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1641.8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65.70000000000005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848.6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720.6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37.1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76.9</v>
      </c>
    </row>
    <row r="47" spans="1:33" ht="17.25" customHeight="1">
      <c r="A47" s="4" t="s">
        <v>15</v>
      </c>
      <c r="B47" s="37">
        <v>973.9</v>
      </c>
      <c r="C47" s="23">
        <v>1923.3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0</v>
      </c>
      <c r="AG47" s="28">
        <f>B47+C47-AF47</f>
        <v>2897.2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874.8</v>
      </c>
      <c r="C49" s="23">
        <v>1639.3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0</v>
      </c>
      <c r="AG49" s="28">
        <f>B49+C49-AF49</f>
        <v>2514.1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</v>
      </c>
      <c r="AG51" s="28">
        <f>AG47-AG49-AG48</f>
        <v>383.0999999999999</v>
      </c>
    </row>
    <row r="52" spans="1:33" ht="15" customHeight="1">
      <c r="A52" s="4" t="s">
        <v>0</v>
      </c>
      <c r="B52" s="23">
        <v>3907.4</v>
      </c>
      <c r="C52" s="23">
        <v>2274.1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0</v>
      </c>
      <c r="AG52" s="28">
        <f aca="true" t="shared" si="12" ref="AG52:AG59">B52+C52-AF52</f>
        <v>6181.5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0</v>
      </c>
      <c r="AG53" s="28">
        <f t="shared" si="12"/>
        <v>1174.1</v>
      </c>
    </row>
    <row r="54" spans="1:34" ht="15" customHeight="1">
      <c r="A54" s="4" t="s">
        <v>9</v>
      </c>
      <c r="B54" s="45">
        <v>3618</v>
      </c>
      <c r="C54" s="23">
        <v>1890.4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0</v>
      </c>
      <c r="AG54" s="23">
        <f t="shared" si="12"/>
        <v>5508.4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3723.7000000000003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0</v>
      </c>
      <c r="AG57" s="23">
        <f t="shared" si="12"/>
        <v>605.3</v>
      </c>
    </row>
    <row r="58" spans="1:33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23.4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759.1999999999998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0</v>
      </c>
      <c r="AG60" s="23">
        <f>AG54-AG55-AG57-AG59-AG56-AG58</f>
        <v>1155.9999999999993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1">SUM(D61:AD61)</f>
        <v>0</v>
      </c>
      <c r="AG61" s="23">
        <f aca="true" t="shared" si="15" ref="AG61:AG67">B61+C61-AF61</f>
        <v>126.6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0</v>
      </c>
      <c r="AG62" s="23">
        <f t="shared" si="15"/>
        <v>2259.9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982.6999999999999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6.199999999999999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79.7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73.8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0</v>
      </c>
      <c r="AG68" s="23">
        <f>AG62-AG63-AG66-AG67-AG65-AG64</f>
        <v>1117.5000000000002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1">B69+C69-AF69</f>
        <v>431.5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966.1</v>
      </c>
      <c r="C72" s="23">
        <v>3058</v>
      </c>
      <c r="D72" s="23"/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0</v>
      </c>
      <c r="AG72" s="31">
        <f t="shared" si="17"/>
        <v>4024.1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0</v>
      </c>
      <c r="AG73" s="31">
        <f t="shared" si="17"/>
        <v>91.5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0</v>
      </c>
      <c r="AG74" s="31">
        <f t="shared" si="17"/>
        <v>172</v>
      </c>
    </row>
    <row r="75" spans="1:33" s="11" customFormat="1" ht="31.5">
      <c r="A75" s="12" t="s">
        <v>21</v>
      </c>
      <c r="B75" s="23">
        <v>95.5</v>
      </c>
      <c r="C75" s="23">
        <v>407.6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4"/>
        <v>0</v>
      </c>
      <c r="AG75" s="31">
        <f t="shared" si="17"/>
        <v>503.1</v>
      </c>
    </row>
    <row r="76" spans="1:33" s="11" customFormat="1" ht="15.75">
      <c r="A76" s="3" t="s">
        <v>5</v>
      </c>
      <c r="B76" s="23">
        <v>79.9</v>
      </c>
      <c r="C76" s="23">
        <v>1.2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0</v>
      </c>
      <c r="AG76" s="31">
        <f t="shared" si="17"/>
        <v>81.10000000000001</v>
      </c>
    </row>
    <row r="77" spans="1:33" s="11" customFormat="1" ht="15.75">
      <c r="A77" s="3" t="s">
        <v>3</v>
      </c>
      <c r="B77" s="23">
        <v>0</v>
      </c>
      <c r="C77" s="23">
        <v>88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0</v>
      </c>
    </row>
    <row r="79" spans="1:33" s="11" customFormat="1" ht="15.75">
      <c r="A79" s="3" t="s">
        <v>2</v>
      </c>
      <c r="B79" s="23">
        <v>2.3</v>
      </c>
      <c r="C79" s="23">
        <v>0.2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2.5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0</v>
      </c>
    </row>
    <row r="81" spans="1:33" s="11" customFormat="1" ht="15.75">
      <c r="A81" s="12" t="s">
        <v>76</v>
      </c>
      <c r="B81" s="23">
        <v>1000</v>
      </c>
      <c r="C81" s="29">
        <v>927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1927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4"/>
        <v>0</v>
      </c>
      <c r="AG82" s="23">
        <f t="shared" si="17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4" ht="15" customHeight="1">
      <c r="A87" s="4" t="s">
        <v>70</v>
      </c>
      <c r="B87" s="23">
        <v>6.9</v>
      </c>
      <c r="C87" s="23">
        <v>186.5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4"/>
        <v>0</v>
      </c>
      <c r="AG87" s="23">
        <f t="shared" si="17"/>
        <v>193.4</v>
      </c>
      <c r="AH87" s="11"/>
    </row>
    <row r="88" spans="1:34" ht="15.75">
      <c r="A88" s="4" t="s">
        <v>54</v>
      </c>
      <c r="B88" s="23">
        <v>4300</v>
      </c>
      <c r="C88" s="23">
        <v>5033.2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0</v>
      </c>
      <c r="AG88" s="23">
        <f t="shared" si="17"/>
        <v>9333.2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0</v>
      </c>
      <c r="AG89" s="23">
        <f t="shared" si="17"/>
        <v>1855.3</v>
      </c>
      <c r="AH89" s="11"/>
    </row>
    <row r="90" spans="1:34" ht="15.75">
      <c r="A90" s="4" t="s">
        <v>29</v>
      </c>
      <c r="B90" s="23">
        <v>0</v>
      </c>
      <c r="C90" s="23">
        <v>204.1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204.1</v>
      </c>
      <c r="AH90" s="11"/>
    </row>
    <row r="91" spans="1:34" ht="15.75">
      <c r="A91" s="4" t="s">
        <v>53</v>
      </c>
      <c r="B91" s="23">
        <v>7494.4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7494.4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8" ref="B93:Y93">B10+B15+B24+B33+B47+B52+B54+B61+B62+B69+B71+B72+B75+B80+B81+B82+B87+B88+B89+B90+B40+B91+B70</f>
        <v>84624.49999999999</v>
      </c>
      <c r="C93" s="43">
        <f t="shared" si="18"/>
        <v>39938.19999999999</v>
      </c>
      <c r="D93" s="43">
        <f t="shared" si="18"/>
        <v>0</v>
      </c>
      <c r="E93" s="43">
        <f t="shared" si="18"/>
        <v>0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 t="shared" si="18"/>
        <v>0</v>
      </c>
      <c r="Y93" s="43">
        <f t="shared" si="18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0</v>
      </c>
      <c r="AG93" s="59">
        <f>AG10+AG15+AG24+AG33+AG47+AG52+AG54+AG61+AG62+AG69+AG71+AG72+AG75+AG80+AG81+AG82+AG87+AG88+AG89+AG90+AG70+AG40+AG91</f>
        <v>124562.7</v>
      </c>
    </row>
    <row r="94" spans="1:33" ht="15.75">
      <c r="A94" s="3" t="s">
        <v>5</v>
      </c>
      <c r="B94" s="23">
        <f aca="true" t="shared" si="19" ref="B94:AD94">B11+B17+B26+B34+B55+B63+B73+B41+B76</f>
        <v>51321.4</v>
      </c>
      <c r="C94" s="23">
        <f t="shared" si="19"/>
        <v>8051.2</v>
      </c>
      <c r="D94" s="23">
        <f t="shared" si="19"/>
        <v>0</v>
      </c>
      <c r="E94" s="23">
        <f t="shared" si="19"/>
        <v>0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>
        <f t="shared" si="19"/>
        <v>0</v>
      </c>
      <c r="AD94" s="23">
        <f t="shared" si="19"/>
        <v>0</v>
      </c>
      <c r="AE94" s="23"/>
      <c r="AF94" s="23">
        <f>SUM(D94:AD94)</f>
        <v>0</v>
      </c>
      <c r="AG94" s="28">
        <f>B94+C94-AF94</f>
        <v>59372.6</v>
      </c>
    </row>
    <row r="95" spans="1:33" ht="15.75">
      <c r="A95" s="3" t="s">
        <v>2</v>
      </c>
      <c r="B95" s="23">
        <f aca="true" t="shared" si="20" ref="B95:AD95">B12+B20+B29+B36+B57+B66+B44+B79+B74+B53</f>
        <v>5638.700000000002</v>
      </c>
      <c r="C95" s="23">
        <f t="shared" si="20"/>
        <v>9331.6</v>
      </c>
      <c r="D95" s="23">
        <f t="shared" si="20"/>
        <v>0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>
        <f t="shared" si="20"/>
        <v>0</v>
      </c>
      <c r="AD95" s="23">
        <f t="shared" si="20"/>
        <v>0</v>
      </c>
      <c r="AE95" s="23"/>
      <c r="AF95" s="23">
        <f>SUM(D95:AD95)</f>
        <v>0</v>
      </c>
      <c r="AG95" s="28">
        <f>B95+C95-AF95</f>
        <v>14970.300000000003</v>
      </c>
    </row>
    <row r="96" spans="1:33" ht="15.75">
      <c r="A96" s="3" t="s">
        <v>3</v>
      </c>
      <c r="B96" s="23">
        <f aca="true" t="shared" si="21" ref="B96:AA96">B18+B27+B42+B64+B77</f>
        <v>892.1999999999999</v>
      </c>
      <c r="C96" s="23">
        <f t="shared" si="21"/>
        <v>1848.9</v>
      </c>
      <c r="D96" s="23">
        <f t="shared" si="21"/>
        <v>0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 t="shared" si="21"/>
        <v>0</v>
      </c>
      <c r="AA96" s="23">
        <f t="shared" si="21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0</v>
      </c>
      <c r="AG96" s="28">
        <f>B96+C96-AF96</f>
        <v>2741.1</v>
      </c>
    </row>
    <row r="97" spans="1:33" ht="15.75">
      <c r="A97" s="3" t="s">
        <v>1</v>
      </c>
      <c r="B97" s="23">
        <f aca="true" t="shared" si="22" ref="B97:AA97">B19+B28+B65+B35+B43+B56+B48+B78</f>
        <v>2480.7000000000003</v>
      </c>
      <c r="C97" s="23">
        <f t="shared" si="22"/>
        <v>2526.1000000000004</v>
      </c>
      <c r="D97" s="23">
        <f t="shared" si="22"/>
        <v>0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 t="shared" si="22"/>
        <v>0</v>
      </c>
      <c r="AA97" s="23">
        <f t="shared" si="22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0</v>
      </c>
      <c r="AG97" s="28">
        <f>B97+C97-AF97</f>
        <v>5006.800000000001</v>
      </c>
    </row>
    <row r="98" spans="1:33" ht="15.75">
      <c r="A98" s="3" t="s">
        <v>17</v>
      </c>
      <c r="B98" s="23">
        <f aca="true" t="shared" si="23" ref="B98:AD98">B21+B30+B49+B37+B58+B13</f>
        <v>2043.2</v>
      </c>
      <c r="C98" s="23">
        <f t="shared" si="23"/>
        <v>2369.3999999999996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>
        <f t="shared" si="23"/>
        <v>0</v>
      </c>
      <c r="AD98" s="23">
        <f t="shared" si="23"/>
        <v>0</v>
      </c>
      <c r="AE98" s="23"/>
      <c r="AF98" s="23">
        <f>SUM(D98:AD98)</f>
        <v>0</v>
      </c>
      <c r="AG98" s="28">
        <f>B98+C98-AF98</f>
        <v>4412.599999999999</v>
      </c>
    </row>
    <row r="99" spans="1:33" ht="12.75">
      <c r="A99" s="1" t="s">
        <v>47</v>
      </c>
      <c r="B99" s="2">
        <f aca="true" t="shared" si="24" ref="B99:U99">B93-B94-B95-B96-B97-B98</f>
        <v>22248.29999999998</v>
      </c>
      <c r="C99" s="2">
        <f t="shared" si="24"/>
        <v>15810.999999999987</v>
      </c>
      <c r="D99" s="2">
        <f t="shared" si="24"/>
        <v>0</v>
      </c>
      <c r="E99" s="2">
        <f t="shared" si="24"/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/>
      <c r="W99" s="2"/>
      <c r="X99" s="2">
        <f aca="true" t="shared" si="25" ref="X99:AD99">X93-X94-X95-X96-X97-X98</f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>
        <f t="shared" si="25"/>
        <v>0</v>
      </c>
      <c r="AD99" s="2">
        <f t="shared" si="25"/>
        <v>0</v>
      </c>
      <c r="AE99" s="2"/>
      <c r="AF99" s="2">
        <f>AF93-AF94-AF95-AF96-AF97-AF98</f>
        <v>0</v>
      </c>
      <c r="AG99" s="2">
        <f>AG93-AG94-AG95-AG96-AG97-AG98</f>
        <v>38059.299999999996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2015-09-30T11:11:31Z</cp:lastPrinted>
  <dcterms:created xsi:type="dcterms:W3CDTF">2002-11-05T08:53:00Z</dcterms:created>
  <dcterms:modified xsi:type="dcterms:W3CDTF">2015-10-01T11:09:58Z</dcterms:modified>
  <cp:category/>
  <cp:version/>
  <cp:contentType/>
  <cp:contentStatus/>
</cp:coreProperties>
</file>